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ทักษะวิชาการ 67\กพศ.10\"/>
    </mc:Choice>
  </mc:AlternateContent>
  <xr:revisionPtr revIDLastSave="0" documentId="13_ncr:1_{01C6122B-1F55-448A-9514-F75A600DFF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1" l="1"/>
  <c r="D21" i="1"/>
  <c r="D71" i="1"/>
  <c r="D70" i="1"/>
  <c r="C48" i="1"/>
  <c r="D61" i="1"/>
  <c r="C47" i="1"/>
  <c r="D59" i="1"/>
  <c r="D79" i="1"/>
  <c r="D64" i="1"/>
  <c r="D54" i="1"/>
  <c r="D44" i="1"/>
  <c r="D11" i="1"/>
  <c r="D20" i="1"/>
  <c r="D67" i="1"/>
  <c r="D56" i="1"/>
  <c r="D49" i="1"/>
  <c r="D45" i="1"/>
  <c r="D74" i="1"/>
  <c r="D37" i="1"/>
  <c r="D26" i="1"/>
  <c r="D19" i="1"/>
  <c r="D12" i="1"/>
  <c r="D68" i="1"/>
  <c r="D40" i="1"/>
  <c r="D55" i="1"/>
  <c r="D42" i="1"/>
  <c r="D75" i="1"/>
  <c r="D27" i="1"/>
  <c r="D66" i="1"/>
  <c r="D57" i="1"/>
  <c r="D69" i="1"/>
  <c r="C45" i="1"/>
  <c r="C44" i="1"/>
  <c r="D41" i="1"/>
  <c r="D35" i="1"/>
  <c r="C6" i="1"/>
  <c r="D58" i="1"/>
  <c r="C46" i="1"/>
  <c r="D28" i="1"/>
  <c r="D63" i="1"/>
  <c r="D50" i="1"/>
  <c r="D36" i="1"/>
  <c r="D10" i="1"/>
</calcChain>
</file>

<file path=xl/sharedStrings.xml><?xml version="1.0" encoding="utf-8"?>
<sst xmlns="http://schemas.openxmlformats.org/spreadsheetml/2006/main" count="357" uniqueCount="91">
  <si>
    <t>กิจกรรม</t>
  </si>
  <si>
    <t>วันเดือนปี</t>
  </si>
  <si>
    <t>เวลา</t>
  </si>
  <si>
    <t>ห้อง</t>
  </si>
  <si>
    <t>หมายเหตุ</t>
  </si>
  <si>
    <t>ระดับชั้น</t>
  </si>
  <si>
    <t>พิธีเปิด</t>
  </si>
  <si>
    <t>09.00-12.00น.</t>
  </si>
  <si>
    <t>13.00-16.00น.</t>
  </si>
  <si>
    <t>ป.4-6</t>
  </si>
  <si>
    <t>ม.1-3</t>
  </si>
  <si>
    <t>วรรณกรรมพิจารณ์</t>
  </si>
  <si>
    <t>ภาษาไทย</t>
  </si>
  <si>
    <t>กลุ่มสาระ</t>
  </si>
  <si>
    <t>คณิตศาสตร์</t>
  </si>
  <si>
    <t>อัจฉริยภาพคณิตศาสตร์</t>
  </si>
  <si>
    <t>ป.1-3</t>
  </si>
  <si>
    <t>วิทยาศาสตร์</t>
  </si>
  <si>
    <t>ซูโดกุ</t>
  </si>
  <si>
    <t>ป.1-6</t>
  </si>
  <si>
    <t>สังคมศึกษา</t>
  </si>
  <si>
    <t>ร้องเพลงทุกรายการ</t>
  </si>
  <si>
    <t>ป.1-ม.3</t>
  </si>
  <si>
    <t>หอประชุม</t>
  </si>
  <si>
    <t>ภาษาต่างประเทศ</t>
  </si>
  <si>
    <t>การศึกษาพิเศษ</t>
  </si>
  <si>
    <t>การเล่านิทาน</t>
  </si>
  <si>
    <t>ปฐมวัย</t>
  </si>
  <si>
    <t>โยนรับ-ส่งบอล (ชาย หญิง)</t>
  </si>
  <si>
    <t>อ.2-อ.3</t>
  </si>
  <si>
    <t>สืบครรลองท่องจำบทอาขยาน</t>
  </si>
  <si>
    <t>เสนาะสารอ่านทำนองเสนาะ</t>
  </si>
  <si>
    <t>เอเม็ท</t>
  </si>
  <si>
    <t>09.00-16.00น.</t>
  </si>
  <si>
    <t>สุขศึกษา</t>
  </si>
  <si>
    <t>13.00น-16.00น</t>
  </si>
  <si>
    <t>กิจกรรมพัฒนาผู้เรียน</t>
  </si>
  <si>
    <t>การงานอาชีพ</t>
  </si>
  <si>
    <t>การปั้นดินน้ำมัน</t>
  </si>
  <si>
    <t>การสร้างภาพด้วยการฉีก ตัด ปะ กระดาษ</t>
  </si>
  <si>
    <t>นักอ่านข่าวรุ่นเยาว์</t>
  </si>
  <si>
    <t>การประกวดมารยาทงามอย่างไทย</t>
  </si>
  <si>
    <t>เพลงคุณธรรม</t>
  </si>
  <si>
    <t>10.30- 12.00 น.</t>
  </si>
  <si>
    <t>เกมการศึกษา</t>
  </si>
  <si>
    <t>13.00- 16.00 น.</t>
  </si>
  <si>
    <t>บล็อกสร้างสรรค์</t>
  </si>
  <si>
    <t>ลานคุณธรรม</t>
  </si>
  <si>
    <t>ป.4</t>
  </si>
  <si>
    <t>ม.1</t>
  </si>
  <si>
    <t>ป.1</t>
  </si>
  <si>
    <t>ป.3</t>
  </si>
  <si>
    <t>ป.2</t>
  </si>
  <si>
    <t>ม.2</t>
  </si>
  <si>
    <t>ห้องอังกฤษ</t>
  </si>
  <si>
    <t>ป.5</t>
  </si>
  <si>
    <t>ป.6</t>
  </si>
  <si>
    <t>อบ.2</t>
  </si>
  <si>
    <t xml:space="preserve"> อบ.3</t>
  </si>
  <si>
    <t xml:space="preserve"> ป.4</t>
  </si>
  <si>
    <t xml:space="preserve"> ป.3</t>
  </si>
  <si>
    <t xml:space="preserve"> ป.6</t>
  </si>
  <si>
    <t>ม.3</t>
  </si>
  <si>
    <t>ห้องประชุมโพนสูง</t>
  </si>
  <si>
    <t>โรงอาหาร</t>
  </si>
  <si>
    <t>อบ.3</t>
  </si>
  <si>
    <t>อาคารการงาน</t>
  </si>
  <si>
    <t>เล่านิทานประกอบท่าทาง</t>
  </si>
  <si>
    <t>วาดภาพจากสีเทียน</t>
  </si>
  <si>
    <t>7 ตุลาคม 2567</t>
  </si>
  <si>
    <t>09.00-09.45น.</t>
  </si>
  <si>
    <t>09.45 -11.00 น.</t>
  </si>
  <si>
    <t xml:space="preserve">การเต้นประกอบเพลง Cover Dance Contest (ลูกเสือต้านภัยยาเสพติด) </t>
  </si>
  <si>
    <t>วิทยาศาสตร์และเทคโนโลยี</t>
  </si>
  <si>
    <t xml:space="preserve">การแข่งขันเครื่องร่อน ประเภทร่อนนานยิงยาง </t>
  </si>
  <si>
    <t xml:space="preserve">การแข่งขันเครื่องร่อน ประเภทร่อนนานปล่อยด้วยมือ </t>
  </si>
  <si>
    <t xml:space="preserve">การแข่งขันเครื่องบินพลังยาง ประเภทบินนานปล่อยอิสระ </t>
  </si>
  <si>
    <t>13.00-16.00 น.</t>
  </si>
  <si>
    <t xml:space="preserve">การประกวดโครงงานวิทยาศาสตร์ ประเภททดลอง </t>
  </si>
  <si>
    <t>ศิลปะ (นาฏศิลป์)</t>
  </si>
  <si>
    <t>การแข่งขันตลก</t>
  </si>
  <si>
    <t>11.00-12.00น.</t>
  </si>
  <si>
    <t xml:space="preserve"> การแข่งขันการเขียนภาพจิตรกรรมไทยสีเอกรงค์ </t>
  </si>
  <si>
    <t xml:space="preserve">การแข่งขันวาดภาพลายเส้น </t>
  </si>
  <si>
    <t>9ตุลาคม 2567</t>
  </si>
  <si>
    <t>ผลงานสร้างสรรคด้วยโปรแกรม GSP</t>
  </si>
  <si>
    <t>8 ตุลาคม 2567</t>
  </si>
  <si>
    <t>ศูนย์ดิจิตอลชุมชน</t>
  </si>
  <si>
    <t>09.00-16.00 น.</t>
  </si>
  <si>
    <t>การแข่งขันการวาดภาพระบายสี ประเภทนักเรียนที่มีความบกพร่องทางการเรียนรู้</t>
  </si>
  <si>
    <t>ห้องวิทย์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</si>
</sst>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sz val="16"/>
      <color rgb="FF000000"/>
      <name val="Angsana New"/>
      <family val="1"/>
    </font>
    <font>
      <sz val="8"/>
      <name val="Tahoma"/>
      <family val="2"/>
      <scheme val="minor"/>
    </font>
    <font>
      <sz val="16"/>
      <name val="Angsana New"/>
      <family val="1"/>
    </font>
    <font>
      <u/>
      <sz val="11"/>
      <color theme="10"/>
      <name val="Tahoma"/>
      <family val="2"/>
      <scheme val="minor"/>
    </font>
    <font>
      <sz val="16"/>
      <color rgb="FF212529"/>
      <name val="Angsana New"/>
      <family val="1"/>
    </font>
    <font>
      <sz val="14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/>
    <xf numFmtId="0" fontId="1" fillId="0" borderId="1" xfId="0" applyFont="1" applyFill="1" applyBorder="1" applyAlignment="1">
      <alignment horizontal="center"/>
    </xf>
    <xf numFmtId="0" fontId="4" fillId="0" borderId="1" xfId="0" applyFont="1" applyBorder="1"/>
    <xf numFmtId="0" fontId="1" fillId="0" borderId="0" xfId="0" applyFont="1" applyAlignment="1">
      <alignment horizontal="center"/>
    </xf>
    <xf numFmtId="0" fontId="4" fillId="0" borderId="1" xfId="1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1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" fillId="0" borderId="1" xfId="0" applyFont="1" applyBorder="1" applyAlignment="1"/>
    <xf numFmtId="0" fontId="7" fillId="0" borderId="1" xfId="0" applyFont="1" applyBorder="1" applyAlignment="1">
      <alignment vertical="center" wrapText="1"/>
    </xf>
  </cellXfs>
  <cellStyles count="2">
    <cellStyle name="Hyperlink" xfId="1" builtinId="8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ritsana.slp72.kruwirat.com/index.php?page=viewsillapalistalltotal&amp;xsl_typeid=3&amp;xsl_lcode=190&amp;xsl_lstat=1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gritsana.slp72.kruwirat.com/index.php?page=viewsillapalistalltotal&amp;xsl_typeid=3&amp;xsl_lcode=184&amp;xsl_lstat=1" TargetMode="External"/><Relationship Id="rId1" Type="http://schemas.openxmlformats.org/officeDocument/2006/relationships/hyperlink" Target="https://gritsana.slp72.kruwirat.com/index.php?page=viewsillapalistalltotal&amp;xsl_typeid=3&amp;xsl_lcode=181&amp;xsl_lstat=1" TargetMode="External"/><Relationship Id="rId6" Type="http://schemas.openxmlformats.org/officeDocument/2006/relationships/hyperlink" Target="https://gritsana.slp72.kruwirat.com/index.php?page=viewsillapalistalltotal&amp;xsl_typeid=3&amp;xsl_lcode=90&amp;xsl_lstat=1" TargetMode="External"/><Relationship Id="rId5" Type="http://schemas.openxmlformats.org/officeDocument/2006/relationships/hyperlink" Target="https://gritsana.slp72.kruwirat.com/index.php?page=viewsillapalistalltotal&amp;xsl_typeid=6&amp;xsl_lcode=310&amp;xsl_lstat=1" TargetMode="External"/><Relationship Id="rId4" Type="http://schemas.openxmlformats.org/officeDocument/2006/relationships/hyperlink" Target="https://gritsana.slp72.kruwirat.com/index.php?page=viewsillapalistalltotal&amp;xsl_typeid=6&amp;xsl_lcode=300&amp;xsl_lstat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9"/>
  <sheetViews>
    <sheetView tabSelected="1" topLeftCell="A67" zoomScale="66" zoomScaleNormal="66" workbookViewId="0">
      <selection activeCell="P67" sqref="P67"/>
    </sheetView>
  </sheetViews>
  <sheetFormatPr defaultColWidth="8.8984375" defaultRowHeight="23.4" x14ac:dyDescent="0.6"/>
  <cols>
    <col min="1" max="1" width="10.69921875" style="1" customWidth="1"/>
    <col min="2" max="2" width="13.59765625" style="1" bestFit="1" customWidth="1"/>
    <col min="3" max="3" width="20.59765625" style="15" customWidth="1"/>
    <col min="4" max="4" width="50" style="1" customWidth="1"/>
    <col min="5" max="5" width="10.3984375" style="1" customWidth="1"/>
    <col min="6" max="6" width="17.19921875" style="8" bestFit="1" customWidth="1"/>
    <col min="7" max="7" width="6.69921875" style="1" customWidth="1"/>
    <col min="8" max="16384" width="8.8984375" style="1"/>
  </cols>
  <sheetData>
    <row r="1" spans="1:7" x14ac:dyDescent="0.6">
      <c r="A1" s="16" t="s">
        <v>1</v>
      </c>
      <c r="B1" s="16" t="s">
        <v>2</v>
      </c>
      <c r="C1" s="16" t="s">
        <v>13</v>
      </c>
      <c r="D1" s="16" t="s">
        <v>0</v>
      </c>
      <c r="E1" s="16" t="s">
        <v>5</v>
      </c>
      <c r="F1" s="16" t="s">
        <v>3</v>
      </c>
      <c r="G1" s="16" t="s">
        <v>4</v>
      </c>
    </row>
    <row r="2" spans="1:7" x14ac:dyDescent="0.6">
      <c r="A2" s="2" t="s">
        <v>69</v>
      </c>
      <c r="B2" s="2" t="s">
        <v>70</v>
      </c>
      <c r="C2" s="12"/>
      <c r="D2" s="2" t="s">
        <v>6</v>
      </c>
      <c r="E2" s="2"/>
      <c r="F2" s="3"/>
      <c r="G2" s="2"/>
    </row>
    <row r="3" spans="1:7" x14ac:dyDescent="0.6">
      <c r="A3" s="2"/>
      <c r="B3" s="2" t="s">
        <v>71</v>
      </c>
      <c r="C3" s="11" t="s">
        <v>36</v>
      </c>
      <c r="D3" s="7" t="s">
        <v>72</v>
      </c>
      <c r="E3" s="3" t="s">
        <v>16</v>
      </c>
      <c r="F3" s="3" t="s">
        <v>23</v>
      </c>
      <c r="G3" s="2"/>
    </row>
    <row r="4" spans="1:7" x14ac:dyDescent="0.6">
      <c r="A4" s="2"/>
      <c r="B4" s="2" t="s">
        <v>71</v>
      </c>
      <c r="C4" s="12" t="s">
        <v>36</v>
      </c>
      <c r="D4" s="7" t="s">
        <v>72</v>
      </c>
      <c r="E4" s="3" t="s">
        <v>9</v>
      </c>
      <c r="F4" s="3" t="s">
        <v>23</v>
      </c>
      <c r="G4" s="2"/>
    </row>
    <row r="5" spans="1:7" x14ac:dyDescent="0.6">
      <c r="A5" s="2"/>
      <c r="B5" s="2" t="s">
        <v>81</v>
      </c>
      <c r="C5" s="12" t="s">
        <v>79</v>
      </c>
      <c r="D5" s="7" t="s">
        <v>80</v>
      </c>
      <c r="E5" s="3" t="s">
        <v>22</v>
      </c>
      <c r="F5" s="3" t="s">
        <v>23</v>
      </c>
      <c r="G5" s="2"/>
    </row>
    <row r="6" spans="1:7" x14ac:dyDescent="0.6">
      <c r="A6" s="2"/>
      <c r="B6" s="2" t="s">
        <v>45</v>
      </c>
      <c r="C6" s="3" t="str">
        <f ca="1">IFERROR(__xludf.DUMMYFUNCTION("""COMPUTED_VALUE"""),"ศิลปะ (สาระดนตรี)")</f>
        <v>ศิลปะ (สาระดนตรี)</v>
      </c>
      <c r="D6" s="4" t="s">
        <v>21</v>
      </c>
      <c r="E6" s="3" t="s">
        <v>22</v>
      </c>
      <c r="F6" s="3" t="s">
        <v>23</v>
      </c>
      <c r="G6" s="2"/>
    </row>
    <row r="7" spans="1:7" x14ac:dyDescent="0.6">
      <c r="A7" s="2"/>
      <c r="B7" s="2" t="s">
        <v>43</v>
      </c>
      <c r="C7" s="3" t="s">
        <v>27</v>
      </c>
      <c r="D7" s="4" t="s">
        <v>67</v>
      </c>
      <c r="E7" s="3" t="s">
        <v>29</v>
      </c>
      <c r="F7" s="3" t="s">
        <v>57</v>
      </c>
      <c r="G7" s="2"/>
    </row>
    <row r="8" spans="1:7" x14ac:dyDescent="0.6">
      <c r="A8" s="2"/>
      <c r="B8" s="7" t="s">
        <v>43</v>
      </c>
      <c r="C8" s="3" t="s">
        <v>27</v>
      </c>
      <c r="D8" s="4" t="s">
        <v>44</v>
      </c>
      <c r="E8" s="3" t="s">
        <v>29</v>
      </c>
      <c r="F8" s="3" t="s">
        <v>58</v>
      </c>
      <c r="G8" s="2"/>
    </row>
    <row r="9" spans="1:7" x14ac:dyDescent="0.6">
      <c r="A9" s="2"/>
      <c r="B9" s="2" t="s">
        <v>45</v>
      </c>
      <c r="C9" s="3" t="s">
        <v>27</v>
      </c>
      <c r="D9" s="4" t="s">
        <v>28</v>
      </c>
      <c r="E9" s="3" t="s">
        <v>29</v>
      </c>
      <c r="F9" s="3" t="s">
        <v>47</v>
      </c>
      <c r="G9" s="2"/>
    </row>
    <row r="10" spans="1:7" x14ac:dyDescent="0.6">
      <c r="A10" s="2"/>
      <c r="B10" s="2" t="s">
        <v>8</v>
      </c>
      <c r="C10" s="3" t="s">
        <v>12</v>
      </c>
      <c r="D10" s="2" t="str">
        <f ca="1">IFERROR(__xludf.DUMMYFUNCTION("""COMPUTED_VALUE"""),"กวีเยาวชนคนรุ่นใหม่ กลอนสี่( ๔ บท)")</f>
        <v>กวีเยาวชนคนรุ่นใหม่ กลอนสี่( ๔ บท)</v>
      </c>
      <c r="E10" s="3" t="s">
        <v>9</v>
      </c>
      <c r="F10" s="3" t="s">
        <v>59</v>
      </c>
      <c r="G10" s="2"/>
    </row>
    <row r="11" spans="1:7" x14ac:dyDescent="0.6">
      <c r="A11" s="2"/>
      <c r="B11" s="2" t="s">
        <v>8</v>
      </c>
      <c r="C11" s="3" t="s">
        <v>12</v>
      </c>
      <c r="D11" s="2" t="str">
        <f ca="1">IFERROR(__xludf.DUMMYFUNCTION("""COMPUTED_VALUE"""),"กวีเยาวชนคนรุ่นใหม่ กาพย์ยานี ๑๑ (๖ บท)")</f>
        <v>กวีเยาวชนคนรุ่นใหม่ กาพย์ยานี ๑๑ (๖ บท)</v>
      </c>
      <c r="E11" s="3" t="s">
        <v>10</v>
      </c>
      <c r="F11" s="3" t="s">
        <v>60</v>
      </c>
      <c r="G11" s="2"/>
    </row>
    <row r="12" spans="1:7" x14ac:dyDescent="0.6">
      <c r="A12" s="2"/>
      <c r="B12" s="2" t="s">
        <v>8</v>
      </c>
      <c r="C12" s="3" t="s">
        <v>12</v>
      </c>
      <c r="D12" s="2" t="str">
        <f ca="1">IFERROR(__xludf.DUMMYFUNCTION("""COMPUTED_VALUE"""),"พินิจวรรณคดี")</f>
        <v>พินิจวรรณคดี</v>
      </c>
      <c r="E12" s="3" t="s">
        <v>10</v>
      </c>
      <c r="F12" s="3" t="s">
        <v>52</v>
      </c>
      <c r="G12" s="2"/>
    </row>
    <row r="13" spans="1:7" x14ac:dyDescent="0.6">
      <c r="A13" s="2"/>
      <c r="B13" s="2" t="s">
        <v>8</v>
      </c>
      <c r="C13" s="3" t="s">
        <v>12</v>
      </c>
      <c r="D13" s="5" t="s">
        <v>11</v>
      </c>
      <c r="E13" s="3" t="s">
        <v>10</v>
      </c>
      <c r="F13" s="3" t="s">
        <v>50</v>
      </c>
      <c r="G13" s="2"/>
    </row>
    <row r="14" spans="1:7" x14ac:dyDescent="0.6">
      <c r="A14" s="2"/>
      <c r="B14" s="2" t="s">
        <v>8</v>
      </c>
      <c r="C14" s="3" t="s">
        <v>14</v>
      </c>
      <c r="D14" s="4" t="s">
        <v>15</v>
      </c>
      <c r="E14" s="3" t="s">
        <v>16</v>
      </c>
      <c r="F14" s="3" t="s">
        <v>49</v>
      </c>
      <c r="G14" s="2"/>
    </row>
    <row r="15" spans="1:7" x14ac:dyDescent="0.6">
      <c r="A15" s="2"/>
      <c r="B15" s="2" t="s">
        <v>8</v>
      </c>
      <c r="C15" s="3" t="s">
        <v>14</v>
      </c>
      <c r="D15" s="4" t="s">
        <v>15</v>
      </c>
      <c r="E15" s="3" t="s">
        <v>9</v>
      </c>
      <c r="F15" s="3" t="s">
        <v>49</v>
      </c>
      <c r="G15" s="2"/>
    </row>
    <row r="16" spans="1:7" x14ac:dyDescent="0.6">
      <c r="A16" s="2"/>
      <c r="B16" s="2" t="s">
        <v>8</v>
      </c>
      <c r="C16" s="3" t="s">
        <v>14</v>
      </c>
      <c r="D16" s="4" t="s">
        <v>15</v>
      </c>
      <c r="E16" s="3" t="s">
        <v>10</v>
      </c>
      <c r="F16" s="3" t="s">
        <v>49</v>
      </c>
      <c r="G16" s="2"/>
    </row>
    <row r="17" spans="1:7" x14ac:dyDescent="0.6">
      <c r="A17" s="2"/>
      <c r="B17" s="2" t="s">
        <v>8</v>
      </c>
      <c r="C17" s="3" t="s">
        <v>14</v>
      </c>
      <c r="D17" s="4" t="s">
        <v>18</v>
      </c>
      <c r="E17" s="3" t="s">
        <v>19</v>
      </c>
      <c r="F17" s="3" t="s">
        <v>53</v>
      </c>
      <c r="G17" s="2"/>
    </row>
    <row r="18" spans="1:7" x14ac:dyDescent="0.6">
      <c r="A18" s="2"/>
      <c r="B18" s="2" t="s">
        <v>8</v>
      </c>
      <c r="C18" s="3" t="s">
        <v>14</v>
      </c>
      <c r="D18" s="4" t="s">
        <v>18</v>
      </c>
      <c r="E18" s="3" t="s">
        <v>10</v>
      </c>
      <c r="F18" s="3" t="s">
        <v>53</v>
      </c>
      <c r="G18" s="2"/>
    </row>
    <row r="19" spans="1:7" x14ac:dyDescent="0.6">
      <c r="A19" s="2"/>
      <c r="B19" s="2" t="s">
        <v>8</v>
      </c>
      <c r="C19" s="3" t="s">
        <v>20</v>
      </c>
      <c r="D19" s="2" t="str">
        <f ca="1">IFERROR(__xludf.DUMMYFUNCTION("""COMPUTED_VALUE"""),"เล่านิทานคุณธรรม")</f>
        <v>เล่านิทานคุณธรรม</v>
      </c>
      <c r="E19" s="3" t="s">
        <v>16</v>
      </c>
      <c r="F19" s="3" t="s">
        <v>55</v>
      </c>
      <c r="G19" s="2"/>
    </row>
    <row r="20" spans="1:7" x14ac:dyDescent="0.6">
      <c r="A20" s="2"/>
      <c r="B20" s="2" t="s">
        <v>8</v>
      </c>
      <c r="C20" s="3" t="s">
        <v>24</v>
      </c>
      <c r="D20" s="2" t="str">
        <f ca="1">IFERROR(__xludf.DUMMYFUNCTION("""COMPUTED_VALUE"""),"การเขียนเรื่องสั้นภาษาอังกฤษประกอบภาพ (Pictorial Writing)")</f>
        <v>การเขียนเรื่องสั้นภาษาอังกฤษประกอบภาพ (Pictorial Writing)</v>
      </c>
      <c r="E20" s="6" t="s">
        <v>9</v>
      </c>
      <c r="F20" s="3" t="s">
        <v>54</v>
      </c>
      <c r="G20" s="2"/>
    </row>
    <row r="21" spans="1:7" x14ac:dyDescent="0.6">
      <c r="A21" s="2"/>
      <c r="B21" s="2" t="s">
        <v>8</v>
      </c>
      <c r="C21" s="3" t="s">
        <v>24</v>
      </c>
      <c r="D21" s="2" t="str">
        <f ca="1">IFERROR(__xludf.DUMMYFUNCTION("""COMPUTED_VALUE"""),"การเขียนเรื่องสั้นภาษาอังกฤษประกอบภาพ (Pictorial Writing)")</f>
        <v>การเขียนเรื่องสั้นภาษาอังกฤษประกอบภาพ (Pictorial Writing)</v>
      </c>
      <c r="E21" s="6" t="s">
        <v>10</v>
      </c>
      <c r="F21" s="3" t="s">
        <v>54</v>
      </c>
      <c r="G21" s="2"/>
    </row>
    <row r="22" spans="1:7" x14ac:dyDescent="0.6">
      <c r="A22" s="2"/>
      <c r="B22" s="2" t="s">
        <v>8</v>
      </c>
      <c r="C22" s="3" t="s">
        <v>25</v>
      </c>
      <c r="D22" s="2" t="s">
        <v>26</v>
      </c>
      <c r="E22" s="3" t="s">
        <v>19</v>
      </c>
      <c r="F22" s="3" t="s">
        <v>61</v>
      </c>
      <c r="G22" s="2"/>
    </row>
    <row r="23" spans="1:7" x14ac:dyDescent="0.6">
      <c r="A23" s="2"/>
      <c r="B23" s="2" t="s">
        <v>8</v>
      </c>
      <c r="C23" s="10" t="s">
        <v>25</v>
      </c>
      <c r="D23" s="7" t="s">
        <v>40</v>
      </c>
      <c r="E23" s="3" t="s">
        <v>19</v>
      </c>
      <c r="F23" s="3" t="s">
        <v>56</v>
      </c>
      <c r="G23" s="2"/>
    </row>
    <row r="24" spans="1:7" x14ac:dyDescent="0.6">
      <c r="A24" s="2"/>
      <c r="B24" s="2" t="s">
        <v>77</v>
      </c>
      <c r="C24" s="10" t="s">
        <v>17</v>
      </c>
      <c r="D24" s="9" t="s">
        <v>78</v>
      </c>
      <c r="E24" s="3" t="s">
        <v>9</v>
      </c>
      <c r="F24" s="3" t="s">
        <v>90</v>
      </c>
      <c r="G24" s="2"/>
    </row>
    <row r="25" spans="1:7" x14ac:dyDescent="0.6">
      <c r="A25" s="16" t="s">
        <v>1</v>
      </c>
      <c r="B25" s="16" t="s">
        <v>2</v>
      </c>
      <c r="C25" s="16" t="s">
        <v>13</v>
      </c>
      <c r="D25" s="16" t="s">
        <v>0</v>
      </c>
      <c r="E25" s="16" t="s">
        <v>5</v>
      </c>
      <c r="F25" s="16" t="s">
        <v>3</v>
      </c>
      <c r="G25" s="16" t="s">
        <v>4</v>
      </c>
    </row>
    <row r="26" spans="1:7" x14ac:dyDescent="0.6">
      <c r="A26" s="2" t="s">
        <v>86</v>
      </c>
      <c r="B26" s="2" t="s">
        <v>7</v>
      </c>
      <c r="C26" s="12" t="s">
        <v>12</v>
      </c>
      <c r="D26" s="4" t="str">
        <f ca="1">IFERROR(__xludf.DUMMYFUNCTION("""COMPUTED_VALUE"""),"การเขียนเรียงความ")</f>
        <v>การเขียนเรียงความ</v>
      </c>
      <c r="E26" s="3" t="s">
        <v>9</v>
      </c>
      <c r="F26" s="3" t="s">
        <v>50</v>
      </c>
      <c r="G26" s="2"/>
    </row>
    <row r="27" spans="1:7" x14ac:dyDescent="0.6">
      <c r="A27" s="2"/>
      <c r="B27" s="2" t="s">
        <v>7</v>
      </c>
      <c r="C27" s="12" t="s">
        <v>12</v>
      </c>
      <c r="D27" s="4" t="str">
        <f ca="1">IFERROR(__xludf.DUMMYFUNCTION("""COMPUTED_VALUE"""),"การเขียนเรียงความ")</f>
        <v>การเขียนเรียงความ</v>
      </c>
      <c r="E27" s="3" t="s">
        <v>10</v>
      </c>
      <c r="F27" s="3" t="s">
        <v>50</v>
      </c>
      <c r="G27" s="2"/>
    </row>
    <row r="28" spans="1:7" x14ac:dyDescent="0.6">
      <c r="A28" s="2"/>
      <c r="B28" s="2" t="s">
        <v>7</v>
      </c>
      <c r="C28" s="12" t="s">
        <v>12</v>
      </c>
      <c r="D28" s="4" t="str">
        <f ca="1">IFERROR(__xludf.DUMMYFUNCTION("""COMPUTED_VALUE"""),"การเขียนเรื่องจากภาพ")</f>
        <v>การเขียนเรื่องจากภาพ</v>
      </c>
      <c r="E28" s="3" t="s">
        <v>16</v>
      </c>
      <c r="F28" s="3" t="s">
        <v>52</v>
      </c>
      <c r="G28" s="2"/>
    </row>
    <row r="29" spans="1:7" x14ac:dyDescent="0.6">
      <c r="A29" s="2"/>
      <c r="B29" s="2" t="s">
        <v>7</v>
      </c>
      <c r="C29" s="12" t="s">
        <v>12</v>
      </c>
      <c r="D29" s="4" t="s">
        <v>30</v>
      </c>
      <c r="E29" s="3" t="s">
        <v>16</v>
      </c>
      <c r="F29" s="3" t="s">
        <v>51</v>
      </c>
      <c r="G29" s="2"/>
    </row>
    <row r="30" spans="1:7" x14ac:dyDescent="0.6">
      <c r="A30" s="2"/>
      <c r="B30" s="2" t="s">
        <v>7</v>
      </c>
      <c r="C30" s="12" t="s">
        <v>12</v>
      </c>
      <c r="D30" s="4" t="s">
        <v>30</v>
      </c>
      <c r="E30" s="3" t="s">
        <v>9</v>
      </c>
      <c r="F30" s="3" t="s">
        <v>51</v>
      </c>
      <c r="G30" s="2"/>
    </row>
    <row r="31" spans="1:7" x14ac:dyDescent="0.6">
      <c r="A31" s="2"/>
      <c r="B31" s="2" t="s">
        <v>8</v>
      </c>
      <c r="C31" s="12" t="s">
        <v>12</v>
      </c>
      <c r="D31" s="4" t="s">
        <v>30</v>
      </c>
      <c r="E31" s="3" t="s">
        <v>10</v>
      </c>
      <c r="F31" s="3" t="s">
        <v>51</v>
      </c>
      <c r="G31" s="2"/>
    </row>
    <row r="32" spans="1:7" x14ac:dyDescent="0.6">
      <c r="A32" s="2"/>
      <c r="B32" s="2" t="s">
        <v>8</v>
      </c>
      <c r="C32" s="12" t="s">
        <v>12</v>
      </c>
      <c r="D32" s="4" t="s">
        <v>31</v>
      </c>
      <c r="E32" s="3" t="s">
        <v>16</v>
      </c>
      <c r="F32" s="3" t="s">
        <v>48</v>
      </c>
      <c r="G32" s="2"/>
    </row>
    <row r="33" spans="1:7" x14ac:dyDescent="0.6">
      <c r="A33" s="2"/>
      <c r="B33" s="2" t="s">
        <v>8</v>
      </c>
      <c r="C33" s="12" t="s">
        <v>12</v>
      </c>
      <c r="D33" s="4" t="s">
        <v>31</v>
      </c>
      <c r="E33" s="3" t="s">
        <v>9</v>
      </c>
      <c r="F33" s="3" t="s">
        <v>48</v>
      </c>
      <c r="G33" s="2"/>
    </row>
    <row r="34" spans="1:7" x14ac:dyDescent="0.6">
      <c r="A34" s="2"/>
      <c r="B34" s="2" t="s">
        <v>8</v>
      </c>
      <c r="C34" s="12" t="s">
        <v>12</v>
      </c>
      <c r="D34" s="4" t="s">
        <v>31</v>
      </c>
      <c r="E34" s="3" t="s">
        <v>10</v>
      </c>
      <c r="F34" s="3" t="s">
        <v>48</v>
      </c>
      <c r="G34" s="2"/>
    </row>
    <row r="35" spans="1:7" x14ac:dyDescent="0.6">
      <c r="A35" s="2"/>
      <c r="B35" s="2" t="s">
        <v>7</v>
      </c>
      <c r="C35" s="12" t="s">
        <v>14</v>
      </c>
      <c r="D35" s="2" t="str">
        <f ca="1">IFERROR(__xludf.DUMMYFUNCTION("""COMPUTED_VALUE"""),"การแข่งขันคิดเลขเร็ว")</f>
        <v>การแข่งขันคิดเลขเร็ว</v>
      </c>
      <c r="E35" s="3" t="s">
        <v>16</v>
      </c>
      <c r="F35" s="3" t="s">
        <v>62</v>
      </c>
      <c r="G35" s="2"/>
    </row>
    <row r="36" spans="1:7" x14ac:dyDescent="0.6">
      <c r="A36" s="2"/>
      <c r="B36" s="2" t="s">
        <v>7</v>
      </c>
      <c r="C36" s="12" t="s">
        <v>14</v>
      </c>
      <c r="D36" s="2" t="str">
        <f ca="1">IFERROR(__xludf.DUMMYFUNCTION("""COMPUTED_VALUE"""),"การแข่งขันคิดเลขเร็ว")</f>
        <v>การแข่งขันคิดเลขเร็ว</v>
      </c>
      <c r="E36" s="3" t="s">
        <v>9</v>
      </c>
      <c r="F36" s="3" t="s">
        <v>62</v>
      </c>
      <c r="G36" s="2"/>
    </row>
    <row r="37" spans="1:7" x14ac:dyDescent="0.6">
      <c r="A37" s="2"/>
      <c r="B37" s="2" t="s">
        <v>7</v>
      </c>
      <c r="C37" s="12" t="s">
        <v>14</v>
      </c>
      <c r="D37" s="2" t="str">
        <f ca="1">IFERROR(__xludf.DUMMYFUNCTION("""COMPUTED_VALUE"""),"การแข่งขันคิดเลขเร็ว")</f>
        <v>การแข่งขันคิดเลขเร็ว</v>
      </c>
      <c r="E37" s="3" t="s">
        <v>10</v>
      </c>
      <c r="F37" s="3" t="s">
        <v>62</v>
      </c>
      <c r="G37" s="2"/>
    </row>
    <row r="38" spans="1:7" x14ac:dyDescent="0.6">
      <c r="A38" s="2"/>
      <c r="B38" s="2" t="s">
        <v>8</v>
      </c>
      <c r="C38" s="12" t="s">
        <v>14</v>
      </c>
      <c r="D38" s="2" t="s">
        <v>32</v>
      </c>
      <c r="E38" s="3" t="s">
        <v>19</v>
      </c>
      <c r="F38" s="3" t="s">
        <v>53</v>
      </c>
      <c r="G38" s="2"/>
    </row>
    <row r="39" spans="1:7" x14ac:dyDescent="0.6">
      <c r="A39" s="2"/>
      <c r="B39" s="2" t="s">
        <v>8</v>
      </c>
      <c r="C39" s="12" t="s">
        <v>14</v>
      </c>
      <c r="D39" s="2" t="s">
        <v>32</v>
      </c>
      <c r="E39" s="3" t="s">
        <v>10</v>
      </c>
      <c r="F39" s="3" t="s">
        <v>53</v>
      </c>
      <c r="G39" s="2"/>
    </row>
    <row r="40" spans="1:7" x14ac:dyDescent="0.6">
      <c r="A40" s="2"/>
      <c r="B40" s="2" t="s">
        <v>33</v>
      </c>
      <c r="C40" s="12" t="s">
        <v>20</v>
      </c>
      <c r="D40" s="2" t="str">
        <f ca="1">IFERROR(__xludf.DUMMYFUNCTION("""COMPUTED_VALUE"""),"มารยาทไทย")</f>
        <v>มารยาทไทย</v>
      </c>
      <c r="E40" s="3" t="s">
        <v>16</v>
      </c>
      <c r="F40" s="3" t="s">
        <v>63</v>
      </c>
      <c r="G40" s="2"/>
    </row>
    <row r="41" spans="1:7" x14ac:dyDescent="0.6">
      <c r="A41" s="2"/>
      <c r="B41" s="2" t="s">
        <v>33</v>
      </c>
      <c r="C41" s="12" t="s">
        <v>20</v>
      </c>
      <c r="D41" s="2" t="str">
        <f ca="1">IFERROR(__xludf.DUMMYFUNCTION("""COMPUTED_VALUE"""),"มารยาทไทย")</f>
        <v>มารยาทไทย</v>
      </c>
      <c r="E41" s="3" t="s">
        <v>9</v>
      </c>
      <c r="F41" s="3" t="s">
        <v>63</v>
      </c>
      <c r="G41" s="2"/>
    </row>
    <row r="42" spans="1:7" x14ac:dyDescent="0.6">
      <c r="A42" s="2"/>
      <c r="B42" s="2" t="s">
        <v>33</v>
      </c>
      <c r="C42" s="12" t="s">
        <v>20</v>
      </c>
      <c r="D42" s="2" t="str">
        <f ca="1">IFERROR(__xludf.DUMMYFUNCTION("""COMPUTED_VALUE"""),"มารยาทไทย")</f>
        <v>มารยาทไทย</v>
      </c>
      <c r="E42" s="3" t="s">
        <v>10</v>
      </c>
      <c r="F42" s="3" t="s">
        <v>63</v>
      </c>
      <c r="G42" s="2"/>
    </row>
    <row r="43" spans="1:7" x14ac:dyDescent="0.6">
      <c r="A43" s="2"/>
      <c r="B43" s="2" t="s">
        <v>33</v>
      </c>
      <c r="C43" s="12" t="s">
        <v>25</v>
      </c>
      <c r="D43" s="5" t="s">
        <v>41</v>
      </c>
      <c r="E43" s="3" t="s">
        <v>19</v>
      </c>
      <c r="F43" s="3" t="s">
        <v>63</v>
      </c>
      <c r="G43" s="2"/>
    </row>
    <row r="44" spans="1:7" x14ac:dyDescent="0.6">
      <c r="A44" s="2"/>
      <c r="B44" s="7" t="s">
        <v>7</v>
      </c>
      <c r="C44" s="13" t="str">
        <f ca="1">IFERROR(__xludf.DUMMYFUNCTION("""COMPUTED_VALUE"""),"ศิลปะ (สาระทัศนศิลป์)")</f>
        <v>ศิลปะ (สาระทัศนศิลป์)</v>
      </c>
      <c r="D44" s="7" t="str">
        <f ca="1">IFERROR(__xludf.DUMMYFUNCTION("""COMPUTED_VALUE"""),"การแข่งขันวาดภาพระบายสี")</f>
        <v>การแข่งขันวาดภาพระบายสี</v>
      </c>
      <c r="E44" s="10" t="s">
        <v>16</v>
      </c>
      <c r="F44" s="10" t="s">
        <v>64</v>
      </c>
      <c r="G44" s="2"/>
    </row>
    <row r="45" spans="1:7" x14ac:dyDescent="0.6">
      <c r="A45" s="2"/>
      <c r="B45" s="7" t="s">
        <v>7</v>
      </c>
      <c r="C45" s="13" t="str">
        <f ca="1">IFERROR(__xludf.DUMMYFUNCTION("""COMPUTED_VALUE"""),"ศิลปะ (สาระทัศนศิลป์)")</f>
        <v>ศิลปะ (สาระทัศนศิลป์)</v>
      </c>
      <c r="D45" s="7" t="str">
        <f ca="1">IFERROR(__xludf.DUMMYFUNCTION("""COMPUTED_VALUE"""),"การแข่งขันวาดภาพระบายสี")</f>
        <v>การแข่งขันวาดภาพระบายสี</v>
      </c>
      <c r="E45" s="10" t="s">
        <v>9</v>
      </c>
      <c r="F45" s="10" t="s">
        <v>64</v>
      </c>
      <c r="G45" s="2"/>
    </row>
    <row r="46" spans="1:7" x14ac:dyDescent="0.6">
      <c r="A46" s="2"/>
      <c r="B46" s="7" t="s">
        <v>7</v>
      </c>
      <c r="C46" s="13" t="str">
        <f ca="1">IFERROR(__xludf.DUMMYFUNCTION("""COMPUTED_VALUE"""),"ศิลปะ (สาระทัศนศิลป์)")</f>
        <v>ศิลปะ (สาระทัศนศิลป์)</v>
      </c>
      <c r="D46" s="9" t="s">
        <v>82</v>
      </c>
      <c r="E46" s="10" t="s">
        <v>10</v>
      </c>
      <c r="F46" s="10" t="s">
        <v>64</v>
      </c>
      <c r="G46" s="2"/>
    </row>
    <row r="47" spans="1:7" x14ac:dyDescent="0.6">
      <c r="A47" s="2"/>
      <c r="B47" s="7" t="s">
        <v>7</v>
      </c>
      <c r="C47" s="14" t="str">
        <f ca="1">IFERROR(__xludf.DUMMYFUNCTION("""COMPUTED_VALUE"""),"ศิลปะ (สาระทัศนศิลป์)")</f>
        <v>ศิลปะ (สาระทัศนศิลป์)</v>
      </c>
      <c r="D47" s="9" t="s">
        <v>83</v>
      </c>
      <c r="E47" s="10" t="s">
        <v>10</v>
      </c>
      <c r="F47" s="10" t="s">
        <v>64</v>
      </c>
      <c r="G47" s="2"/>
    </row>
    <row r="48" spans="1:7" ht="39.6" x14ac:dyDescent="0.6">
      <c r="A48" s="2"/>
      <c r="B48" s="7" t="s">
        <v>7</v>
      </c>
      <c r="C48" s="14" t="str">
        <f ca="1">IFERROR(__xludf.DUMMYFUNCTION("""COMPUTED_VALUE"""),"ศิลปะ (สาระทัศนศิลป์)")</f>
        <v>ศิลปะ (สาระทัศนศิลป์)</v>
      </c>
      <c r="D48" s="19" t="s">
        <v>89</v>
      </c>
      <c r="E48" s="10" t="s">
        <v>19</v>
      </c>
      <c r="F48" s="10" t="s">
        <v>64</v>
      </c>
      <c r="G48" s="2"/>
    </row>
    <row r="49" spans="1:7" x14ac:dyDescent="0.6">
      <c r="A49" s="2"/>
      <c r="B49" s="2" t="s">
        <v>7</v>
      </c>
      <c r="C49" s="12" t="s">
        <v>24</v>
      </c>
      <c r="D49" s="2" t="str">
        <f ca="1">IFERROR(__xludf.DUMMYFUNCTION("""COMPUTED_VALUE"""),"การแข่งขันพูดภาษาอังกฤษ (Impromptu Speech)")</f>
        <v>การแข่งขันพูดภาษาอังกฤษ (Impromptu Speech)</v>
      </c>
      <c r="E49" s="3" t="s">
        <v>9</v>
      </c>
      <c r="F49" s="3" t="s">
        <v>54</v>
      </c>
      <c r="G49" s="2"/>
    </row>
    <row r="50" spans="1:7" x14ac:dyDescent="0.6">
      <c r="A50" s="2"/>
      <c r="B50" s="2" t="s">
        <v>7</v>
      </c>
      <c r="C50" s="12" t="s">
        <v>24</v>
      </c>
      <c r="D50" s="2" t="str">
        <f ca="1">IFERROR(__xludf.DUMMYFUNCTION("""COMPUTED_VALUE"""),"การแข่งขันพูดภาษาอังกฤษ (Impromptu Speech)")</f>
        <v>การแข่งขันพูดภาษาอังกฤษ (Impromptu Speech)</v>
      </c>
      <c r="E50" s="3" t="s">
        <v>10</v>
      </c>
      <c r="F50" s="3" t="s">
        <v>54</v>
      </c>
      <c r="G50" s="2"/>
    </row>
    <row r="51" spans="1:7" x14ac:dyDescent="0.6">
      <c r="A51" s="2"/>
      <c r="B51" s="2" t="s">
        <v>7</v>
      </c>
      <c r="C51" s="12" t="s">
        <v>27</v>
      </c>
      <c r="D51" s="5" t="s">
        <v>38</v>
      </c>
      <c r="E51" s="3" t="s">
        <v>29</v>
      </c>
      <c r="F51" s="3" t="s">
        <v>57</v>
      </c>
      <c r="G51" s="2"/>
    </row>
    <row r="52" spans="1:7" x14ac:dyDescent="0.6">
      <c r="A52" s="2"/>
      <c r="B52" s="2" t="s">
        <v>7</v>
      </c>
      <c r="C52" s="12" t="s">
        <v>27</v>
      </c>
      <c r="D52" s="7" t="s">
        <v>39</v>
      </c>
      <c r="E52" s="3" t="s">
        <v>29</v>
      </c>
      <c r="F52" s="3" t="s">
        <v>65</v>
      </c>
      <c r="G52" s="2"/>
    </row>
    <row r="53" spans="1:7" x14ac:dyDescent="0.6">
      <c r="A53" s="16" t="s">
        <v>1</v>
      </c>
      <c r="B53" s="16" t="s">
        <v>2</v>
      </c>
      <c r="C53" s="16" t="s">
        <v>13</v>
      </c>
      <c r="D53" s="16" t="s">
        <v>0</v>
      </c>
      <c r="E53" s="16" t="s">
        <v>5</v>
      </c>
      <c r="F53" s="16" t="s">
        <v>3</v>
      </c>
      <c r="G53" s="16" t="s">
        <v>4</v>
      </c>
    </row>
    <row r="54" spans="1:7" x14ac:dyDescent="0.6">
      <c r="A54" s="2" t="s">
        <v>84</v>
      </c>
      <c r="B54" s="2" t="s">
        <v>7</v>
      </c>
      <c r="C54" s="3" t="s">
        <v>12</v>
      </c>
      <c r="D54" s="2" t="str">
        <f ca="1">IFERROR(__xludf.DUMMYFUNCTION("""COMPUTED_VALUE"""),"คัดลายมือสื่อภาษาไทย")</f>
        <v>คัดลายมือสื่อภาษาไทย</v>
      </c>
      <c r="E54" s="3" t="s">
        <v>16</v>
      </c>
      <c r="F54" s="3" t="s">
        <v>50</v>
      </c>
      <c r="G54" s="2"/>
    </row>
    <row r="55" spans="1:7" x14ac:dyDescent="0.6">
      <c r="A55" s="2"/>
      <c r="B55" s="2" t="s">
        <v>7</v>
      </c>
      <c r="C55" s="3" t="s">
        <v>12</v>
      </c>
      <c r="D55" s="2" t="str">
        <f ca="1">IFERROR(__xludf.DUMMYFUNCTION("""COMPUTED_VALUE"""),"คัดลายมือสื่อภาษาไทย")</f>
        <v>คัดลายมือสื่อภาษาไทย</v>
      </c>
      <c r="E55" s="3" t="s">
        <v>9</v>
      </c>
      <c r="F55" s="3" t="s">
        <v>50</v>
      </c>
      <c r="G55" s="2"/>
    </row>
    <row r="56" spans="1:7" x14ac:dyDescent="0.6">
      <c r="A56" s="2"/>
      <c r="B56" s="2" t="s">
        <v>7</v>
      </c>
      <c r="C56" s="3" t="s">
        <v>12</v>
      </c>
      <c r="D56" s="2" t="str">
        <f ca="1">IFERROR(__xludf.DUMMYFUNCTION("""COMPUTED_VALUE"""),"คัดลายมือสื่อภาษาไทย")</f>
        <v>คัดลายมือสื่อภาษาไทย</v>
      </c>
      <c r="E56" s="3" t="s">
        <v>10</v>
      </c>
      <c r="F56" s="3" t="s">
        <v>50</v>
      </c>
      <c r="G56" s="17"/>
    </row>
    <row r="57" spans="1:7" x14ac:dyDescent="0.6">
      <c r="A57" s="2"/>
      <c r="B57" s="2" t="s">
        <v>7</v>
      </c>
      <c r="C57" s="3" t="s">
        <v>12</v>
      </c>
      <c r="D57" s="2" t="str">
        <f ca="1">IFERROR(__xludf.DUMMYFUNCTION("""COMPUTED_VALUE"""),"ต่อคำศัพท์ภาษาไทย (คำคมเดิม)")</f>
        <v>ต่อคำศัพท์ภาษาไทย (คำคมเดิม)</v>
      </c>
      <c r="E57" s="3" t="s">
        <v>9</v>
      </c>
      <c r="F57" s="3" t="s">
        <v>52</v>
      </c>
      <c r="G57" s="2"/>
    </row>
    <row r="58" spans="1:7" x14ac:dyDescent="0.6">
      <c r="A58" s="2"/>
      <c r="B58" s="2" t="s">
        <v>7</v>
      </c>
      <c r="C58" s="3" t="s">
        <v>12</v>
      </c>
      <c r="D58" s="2" t="str">
        <f ca="1">IFERROR(__xludf.DUMMYFUNCTION("""COMPUTED_VALUE"""),"ต่อคำศัพท์ภาษาไทย (คำคมเดิม)")</f>
        <v>ต่อคำศัพท์ภาษาไทย (คำคมเดิม)</v>
      </c>
      <c r="E58" s="3" t="s">
        <v>10</v>
      </c>
      <c r="F58" s="3" t="s">
        <v>52</v>
      </c>
      <c r="G58" s="2"/>
    </row>
    <row r="59" spans="1:7" x14ac:dyDescent="0.6">
      <c r="A59" s="2"/>
      <c r="B59" s="2" t="s">
        <v>7</v>
      </c>
      <c r="C59" s="3" t="s">
        <v>14</v>
      </c>
      <c r="D59" s="2" t="str">
        <f ca="1">IFERROR(__xludf.DUMMYFUNCTION("""COMPUTED_VALUE"""),"การแข่งขันเวทคณิต")</f>
        <v>การแข่งขันเวทคณิต</v>
      </c>
      <c r="E59" s="3" t="s">
        <v>16</v>
      </c>
      <c r="F59" s="3" t="s">
        <v>49</v>
      </c>
      <c r="G59" s="2"/>
    </row>
    <row r="60" spans="1:7" x14ac:dyDescent="0.6">
      <c r="A60" s="2"/>
      <c r="B60" s="2" t="s">
        <v>7</v>
      </c>
      <c r="C60" s="3" t="s">
        <v>14</v>
      </c>
      <c r="D60" s="2" t="str">
        <f ca="1">IFERROR(__xludf.DUMMYFUNCTION("""COMPUTED_VALUE"""),"การแข่งขันเวทคณิต")</f>
        <v>การแข่งขันเวทคณิต</v>
      </c>
      <c r="E60" s="3" t="s">
        <v>9</v>
      </c>
      <c r="F60" s="3" t="s">
        <v>49</v>
      </c>
      <c r="G60" s="2"/>
    </row>
    <row r="61" spans="1:7" x14ac:dyDescent="0.6">
      <c r="A61" s="2"/>
      <c r="B61" s="2" t="s">
        <v>7</v>
      </c>
      <c r="C61" s="3" t="s">
        <v>14</v>
      </c>
      <c r="D61" s="2" t="str">
        <f ca="1">IFERROR(__xludf.DUMMYFUNCTION("""COMPUTED_VALUE"""),"การแข่งขันเวทคณิต")</f>
        <v>การแข่งขันเวทคณิต</v>
      </c>
      <c r="E61" s="3" t="s">
        <v>10</v>
      </c>
      <c r="F61" s="3" t="s">
        <v>49</v>
      </c>
      <c r="G61" s="2"/>
    </row>
    <row r="62" spans="1:7" x14ac:dyDescent="0.6">
      <c r="A62" s="2"/>
      <c r="B62" s="2" t="s">
        <v>7</v>
      </c>
      <c r="C62" s="3" t="s">
        <v>14</v>
      </c>
      <c r="D62" s="2" t="s">
        <v>85</v>
      </c>
      <c r="E62" s="3" t="s">
        <v>10</v>
      </c>
      <c r="F62" s="3" t="s">
        <v>87</v>
      </c>
      <c r="G62" s="2"/>
    </row>
    <row r="63" spans="1:7" x14ac:dyDescent="0.6">
      <c r="A63" s="2"/>
      <c r="B63" s="2" t="s">
        <v>7</v>
      </c>
      <c r="C63" s="3" t="s">
        <v>17</v>
      </c>
      <c r="D63" s="2" t="str">
        <f ca="1">IFERROR(__xludf.DUMMYFUNCTION("""COMPUTED_VALUE"""),"การแข่งขันอัจฉริยภาพทางวิทยาศาสตร์")</f>
        <v>การแข่งขันอัจฉริยภาพทางวิทยาศาสตร์</v>
      </c>
      <c r="E63" s="3" t="s">
        <v>9</v>
      </c>
      <c r="F63" s="3" t="s">
        <v>53</v>
      </c>
      <c r="G63" s="2"/>
    </row>
    <row r="64" spans="1:7" x14ac:dyDescent="0.6">
      <c r="A64" s="2"/>
      <c r="B64" s="2" t="s">
        <v>7</v>
      </c>
      <c r="C64" s="3" t="s">
        <v>17</v>
      </c>
      <c r="D64" s="2" t="str">
        <f ca="1">IFERROR(__xludf.DUMMYFUNCTION("""COMPUTED_VALUE"""),"การแข่งขันอัจฉริยภาพทางวิทยาศาสตร์")</f>
        <v>การแข่งขันอัจฉริยภาพทางวิทยาศาสตร์</v>
      </c>
      <c r="E64" s="3" t="s">
        <v>10</v>
      </c>
      <c r="F64" s="3" t="s">
        <v>53</v>
      </c>
      <c r="G64" s="2"/>
    </row>
    <row r="65" spans="1:7" x14ac:dyDescent="0.6">
      <c r="A65" s="2"/>
      <c r="B65" s="2" t="s">
        <v>7</v>
      </c>
      <c r="C65" s="3" t="s">
        <v>20</v>
      </c>
      <c r="D65" s="2" t="s">
        <v>42</v>
      </c>
      <c r="E65" s="3" t="s">
        <v>16</v>
      </c>
      <c r="F65" s="3" t="s">
        <v>62</v>
      </c>
      <c r="G65" s="2"/>
    </row>
    <row r="66" spans="1:7" x14ac:dyDescent="0.6">
      <c r="A66" s="2"/>
      <c r="B66" s="2" t="s">
        <v>7</v>
      </c>
      <c r="C66" s="12" t="s">
        <v>24</v>
      </c>
      <c r="D66" s="2" t="str">
        <f ca="1">IFERROR(__xludf.DUMMYFUNCTION("""COMPUTED_VALUE"""),"การแข่งขันการเล่านิทาน (Story Telling)")</f>
        <v>การแข่งขันการเล่านิทาน (Story Telling)</v>
      </c>
      <c r="E66" s="3" t="s">
        <v>9</v>
      </c>
      <c r="F66" s="3" t="s">
        <v>54</v>
      </c>
      <c r="G66" s="2"/>
    </row>
    <row r="67" spans="1:7" x14ac:dyDescent="0.6">
      <c r="A67" s="2"/>
      <c r="B67" s="2" t="s">
        <v>7</v>
      </c>
      <c r="C67" s="12" t="s">
        <v>24</v>
      </c>
      <c r="D67" s="2" t="str">
        <f ca="1">IFERROR(__xludf.DUMMYFUNCTION("""COMPUTED_VALUE"""),"การแข่งขันการเล่านิทาน (Story Telling)")</f>
        <v>การแข่งขันการเล่านิทาน (Story Telling)</v>
      </c>
      <c r="E67" s="3" t="s">
        <v>10</v>
      </c>
      <c r="F67" s="3" t="s">
        <v>54</v>
      </c>
      <c r="G67" s="2"/>
    </row>
    <row r="68" spans="1:7" x14ac:dyDescent="0.6">
      <c r="A68" s="2"/>
      <c r="B68" s="2" t="s">
        <v>35</v>
      </c>
      <c r="C68" s="12" t="s">
        <v>24</v>
      </c>
      <c r="D68" s="2" t="str">
        <f ca="1">IFERROR(__xludf.DUMMYFUNCTION("""COMPUTED_VALUE"""),"การแข่งขันต่อคำศัพท์ภาษาอังกฤษ(ครอสเวิร์ด)")</f>
        <v>การแข่งขันต่อคำศัพท์ภาษาอังกฤษ(ครอสเวิร์ด)</v>
      </c>
      <c r="E68" s="3" t="s">
        <v>9</v>
      </c>
      <c r="F68" s="3" t="s">
        <v>56</v>
      </c>
      <c r="G68" s="2"/>
    </row>
    <row r="69" spans="1:7" x14ac:dyDescent="0.6">
      <c r="A69" s="2"/>
      <c r="B69" s="2" t="s">
        <v>35</v>
      </c>
      <c r="C69" s="12" t="s">
        <v>24</v>
      </c>
      <c r="D69" s="2" t="str">
        <f ca="1">IFERROR(__xludf.DUMMYFUNCTION("""COMPUTED_VALUE"""),"การแข่งขันต่อคำศัพท์ภาษาอังกฤษ(ครอสเวิร์ด)")</f>
        <v>การแข่งขันต่อคำศัพท์ภาษาอังกฤษ(ครอสเวิร์ด)</v>
      </c>
      <c r="E69" s="3" t="s">
        <v>10</v>
      </c>
      <c r="F69" s="3" t="s">
        <v>56</v>
      </c>
      <c r="G69" s="2"/>
    </row>
    <row r="70" spans="1:7" x14ac:dyDescent="0.6">
      <c r="A70" s="2"/>
      <c r="B70" s="2" t="s">
        <v>33</v>
      </c>
      <c r="C70" s="12" t="s">
        <v>36</v>
      </c>
      <c r="D70" s="2" t="str">
        <f ca="1">IFERROR(__xludf.DUMMYFUNCTION("""COMPUTED_VALUE"""),"การแข่งขันทำหนังสือเล่มเล็ก")</f>
        <v>การแข่งขันทำหนังสือเล่มเล็ก</v>
      </c>
      <c r="E70" s="3" t="s">
        <v>9</v>
      </c>
      <c r="F70" s="3" t="s">
        <v>63</v>
      </c>
      <c r="G70" s="2"/>
    </row>
    <row r="71" spans="1:7" x14ac:dyDescent="0.6">
      <c r="A71" s="2"/>
      <c r="B71" s="2" t="s">
        <v>7</v>
      </c>
      <c r="C71" s="12" t="s">
        <v>37</v>
      </c>
      <c r="D71" s="2" t="str">
        <f ca="1">IFERROR(__xludf.DUMMYFUNCTION("""COMPUTED_VALUE"""),"ประดิษฐ์ของใช้จากวัสดุธรรมชาติในท้องถิ่น")</f>
        <v>ประดิษฐ์ของใช้จากวัสดุธรรมชาติในท้องถิ่น</v>
      </c>
      <c r="E71" s="3" t="s">
        <v>9</v>
      </c>
      <c r="F71" s="3" t="s">
        <v>66</v>
      </c>
      <c r="G71" s="2"/>
    </row>
    <row r="72" spans="1:7" x14ac:dyDescent="0.6">
      <c r="A72" s="2"/>
      <c r="B72" s="2" t="s">
        <v>7</v>
      </c>
      <c r="C72" s="12" t="s">
        <v>27</v>
      </c>
      <c r="D72" s="5" t="s">
        <v>68</v>
      </c>
      <c r="E72" s="3" t="s">
        <v>29</v>
      </c>
      <c r="F72" s="3" t="s">
        <v>57</v>
      </c>
      <c r="G72" s="2"/>
    </row>
    <row r="73" spans="1:7" x14ac:dyDescent="0.6">
      <c r="A73" s="2"/>
      <c r="B73" s="2" t="s">
        <v>7</v>
      </c>
      <c r="C73" s="12" t="s">
        <v>27</v>
      </c>
      <c r="D73" s="5" t="s">
        <v>46</v>
      </c>
      <c r="E73" s="3" t="s">
        <v>29</v>
      </c>
      <c r="F73" s="3" t="s">
        <v>65</v>
      </c>
      <c r="G73" s="2"/>
    </row>
    <row r="74" spans="1:7" x14ac:dyDescent="0.6">
      <c r="A74" s="2"/>
      <c r="B74" s="2" t="s">
        <v>35</v>
      </c>
      <c r="C74" s="12" t="s">
        <v>34</v>
      </c>
      <c r="D74" s="2" t="str">
        <f ca="1">IFERROR(__xludf.DUMMYFUNCTION("""COMPUTED_VALUE"""),"ตอบปัญหาสุขศึกษาและพลศึกษา")</f>
        <v>ตอบปัญหาสุขศึกษาและพลศึกษา</v>
      </c>
      <c r="E74" s="3" t="s">
        <v>9</v>
      </c>
      <c r="F74" s="3" t="s">
        <v>62</v>
      </c>
      <c r="G74" s="2"/>
    </row>
    <row r="75" spans="1:7" x14ac:dyDescent="0.6">
      <c r="A75" s="2"/>
      <c r="B75" s="2" t="s">
        <v>35</v>
      </c>
      <c r="C75" s="12" t="s">
        <v>34</v>
      </c>
      <c r="D75" s="2" t="str">
        <f ca="1">IFERROR(__xludf.DUMMYFUNCTION("""COMPUTED_VALUE"""),"ตอบปัญหาสุขศึกษาและพลศึกษา")</f>
        <v>ตอบปัญหาสุขศึกษาและพลศึกษา</v>
      </c>
      <c r="E75" s="3" t="s">
        <v>10</v>
      </c>
      <c r="F75" s="3" t="s">
        <v>62</v>
      </c>
      <c r="G75" s="2"/>
    </row>
    <row r="76" spans="1:7" x14ac:dyDescent="0.6">
      <c r="A76" s="2"/>
      <c r="B76" s="2" t="s">
        <v>88</v>
      </c>
      <c r="C76" s="18" t="s">
        <v>73</v>
      </c>
      <c r="D76" s="9" t="s">
        <v>74</v>
      </c>
      <c r="E76" s="3" t="s">
        <v>9</v>
      </c>
      <c r="F76" s="3" t="s">
        <v>23</v>
      </c>
      <c r="G76" s="2"/>
    </row>
    <row r="77" spans="1:7" x14ac:dyDescent="0.6">
      <c r="A77" s="2"/>
      <c r="B77" s="2" t="s">
        <v>88</v>
      </c>
      <c r="C77" s="18" t="s">
        <v>73</v>
      </c>
      <c r="D77" s="9" t="s">
        <v>75</v>
      </c>
      <c r="E77" s="3" t="s">
        <v>9</v>
      </c>
      <c r="F77" s="3" t="s">
        <v>23</v>
      </c>
      <c r="G77" s="2"/>
    </row>
    <row r="78" spans="1:7" x14ac:dyDescent="0.6">
      <c r="A78" s="2"/>
      <c r="B78" s="2" t="s">
        <v>88</v>
      </c>
      <c r="C78" s="18" t="s">
        <v>73</v>
      </c>
      <c r="D78" s="9" t="s">
        <v>76</v>
      </c>
      <c r="E78" s="3" t="s">
        <v>10</v>
      </c>
      <c r="F78" s="3" t="s">
        <v>23</v>
      </c>
      <c r="G78" s="2"/>
    </row>
    <row r="79" spans="1:7" x14ac:dyDescent="0.6">
      <c r="A79" s="2"/>
      <c r="B79" s="2" t="s">
        <v>7</v>
      </c>
      <c r="C79" s="12" t="s">
        <v>36</v>
      </c>
      <c r="D79" s="7" t="str">
        <f ca="1">IFERROR(__xludf.DUMMYFUNCTION("""COMPUTED_VALUE"""),"การผูกเงื่อน เดินทรงตัวและโยนบอล")</f>
        <v>การผูกเงื่อน เดินทรงตัวและโยนบอล</v>
      </c>
      <c r="E79" s="3" t="s">
        <v>16</v>
      </c>
      <c r="F79" s="3" t="s">
        <v>23</v>
      </c>
      <c r="G79" s="2"/>
    </row>
  </sheetData>
  <phoneticPr fontId="3" type="noConversion"/>
  <hyperlinks>
    <hyperlink ref="D76" r:id="rId1" display="https://gritsana.slp72.kruwirat.com/index.php?page=viewsillapalistalltotal&amp;xsl_typeid=3&amp;xsl_lcode=181&amp;xsl_lstat=1" xr:uid="{DE3DFBF2-A560-496C-A05E-B478DCAD3D08}"/>
    <hyperlink ref="D77" r:id="rId2" display="https://gritsana.slp72.kruwirat.com/index.php?page=viewsillapalistalltotal&amp;xsl_typeid=3&amp;xsl_lcode=184&amp;xsl_lstat=1" xr:uid="{04F60BAD-776E-4DAE-B104-E269747CF808}"/>
    <hyperlink ref="D78" r:id="rId3" display="https://gritsana.slp72.kruwirat.com/index.php?page=viewsillapalistalltotal&amp;xsl_typeid=3&amp;xsl_lcode=190&amp;xsl_lstat=1" xr:uid="{13C703F5-7ADD-418D-BC01-B04E13A21496}"/>
    <hyperlink ref="D46" r:id="rId4" display="https://gritsana.slp72.kruwirat.com/index.php?page=viewsillapalistalltotal&amp;xsl_typeid=6&amp;xsl_lcode=300&amp;xsl_lstat=1" xr:uid="{32779C72-A22A-4741-A9F6-5CDE8EF89632}"/>
    <hyperlink ref="D47" r:id="rId5" display="https://gritsana.slp72.kruwirat.com/index.php?page=viewsillapalistalltotal&amp;xsl_typeid=6&amp;xsl_lcode=310&amp;xsl_lstat=1" xr:uid="{3E995AB1-76DC-44CF-B816-306CBBB54201}"/>
    <hyperlink ref="D24" r:id="rId6" display="https://gritsana.slp72.kruwirat.com/index.php?page=viewsillapalistalltotal&amp;xsl_typeid=3&amp;xsl_lcode=90&amp;xsl_lstat=1" xr:uid="{B53E9A00-5A15-432B-B28B-1E28CC18B807}"/>
  </hyperlinks>
  <pageMargins left="0.25" right="0.25" top="0.75" bottom="0.75" header="0.3" footer="0.3"/>
  <pageSetup paperSize="9" orientation="landscape" horizontalDpi="4294967293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2024-09-16T08:27:20Z</cp:lastPrinted>
  <dcterms:created xsi:type="dcterms:W3CDTF">2023-10-30T06:16:56Z</dcterms:created>
  <dcterms:modified xsi:type="dcterms:W3CDTF">2024-10-02T06:22:44Z</dcterms:modified>
</cp:coreProperties>
</file>